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'0503721'!$D$24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'0503721'!$F$143</definedName>
    <definedName name="ID_125816517" localSheetId="0">'0503721'!$F$132</definedName>
    <definedName name="ID_125816519" localSheetId="0">'0503721'!$E$73</definedName>
    <definedName name="ID_125816520" localSheetId="0">'0503721'!$F$77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'0503721'!$C$69</definedName>
    <definedName name="ID_125816527" localSheetId="0">'0503721'!$D$69</definedName>
    <definedName name="ID_125816528" localSheetId="0">'0503721'!$C$77</definedName>
    <definedName name="ID_125816532" localSheetId="0">'0503721'!$E$48</definedName>
    <definedName name="ID_125816533" localSheetId="0">'0503721'!$F$49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'0503721'!$D$54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'0503721'!$C$33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'0503721'!$F$42</definedName>
    <definedName name="ID_125816569" localSheetId="0">'0503721'!$F$63</definedName>
    <definedName name="ID_125816572" localSheetId="0">'0503721'!$E$132</definedName>
    <definedName name="ID_125816576" localSheetId="0">'0503721'!$D$42</definedName>
    <definedName name="ID_125816577" localSheetId="0">'0503721'!$E$92</definedName>
    <definedName name="ID_125816578" localSheetId="0">'0503721'!$G$77</definedName>
    <definedName name="ID_125816579" localSheetId="0">'0503721'!$G$132</definedName>
    <definedName name="ID_125816580" localSheetId="0">'0503721'!$E$138</definedName>
    <definedName name="ID_125816583" localSheetId="0">'0503721'!$D$73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'0503721'!$G$143</definedName>
    <definedName name="ID_125817153" localSheetId="0">'0503721'!$H$69</definedName>
    <definedName name="ID_125817159" localSheetId="0">'0503721'!$E$141</definedName>
    <definedName name="ID_125817160" localSheetId="0">'0503721'!$G$141</definedName>
    <definedName name="ID_125817163" localSheetId="0">'0503721'!$D$66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'0503721'!$G$48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'0503721'!$C$54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'0503721'!$H$33</definedName>
    <definedName name="ID_125817219" localSheetId="0">'0503721'!$H$137</definedName>
    <definedName name="ID_125817222" localSheetId="0">'0503721'!$G$140</definedName>
    <definedName name="ID_125817224" localSheetId="0">'0503721'!$G$73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'0503721'!$H$49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'0503721'!$C$45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2" localSheetId="0">'0503721'!$D$111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'0503721'!$E$33</definedName>
    <definedName name="ID_125817295" localSheetId="0">'0503721'!$G$127</definedName>
    <definedName name="ID_125817298" localSheetId="0">'0503721'!$G$60</definedName>
    <definedName name="ID_125817300" localSheetId="0">'0503721'!$D$60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'0503721'!$F$69</definedName>
    <definedName name="ID_125817310" localSheetId="0">'0503721'!$F$141</definedName>
    <definedName name="ID_125817311" localSheetId="0">'0503721'!$G$95</definedName>
    <definedName name="ID_125817312" localSheetId="0">'0503721'!$C$73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'0503721'!$E$139</definedName>
    <definedName name="ID_125817510" localSheetId="0">'0503721'!$D$160</definedName>
    <definedName name="ID_125817511" localSheetId="0">'0503721'!$F$45</definedName>
    <definedName name="ID_125817558" localSheetId="0">'0503721'!$E$98</definedName>
    <definedName name="ID_125817665" localSheetId="0">'0503721'!$C$49</definedName>
    <definedName name="ID_125817678" localSheetId="0">'0503721'!$D$49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'0503721'!$F$33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'0503721'!$H$73</definedName>
    <definedName name="ID_125817735" localSheetId="0">'0503721'!$E$77</definedName>
    <definedName name="ID_125817736" localSheetId="0">'0503721'!$C$66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'0503721'!$C$60</definedName>
    <definedName name="ID_125817805" localSheetId="0">'0503721'!$F$140</definedName>
    <definedName name="ID_125817808" localSheetId="0">'0503721'!$C$63</definedName>
    <definedName name="ID_125817810" localSheetId="0">'0503721'!$E$63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'0503721'!$D$77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'0503721'!$F$48</definedName>
    <definedName name="ID_125817831" localSheetId="0">'0503721'!$E$49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'0503721'!$G$33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'0503721'!$F$73</definedName>
    <definedName name="ID_125817892" localSheetId="0">'0503721'!$H$77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'0503721'!$H$48</definedName>
    <definedName name="ID_125817903" localSheetId="0">'0503721'!$F$160</definedName>
    <definedName name="ID_125817904" localSheetId="0">'0503721'!$E$89</definedName>
    <definedName name="ID_125817905" localSheetId="0">'0503721'!$D$45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'0503721'!$E$85</definedName>
    <definedName name="ID_13173929267" localSheetId="0">'0503721'!$F$85</definedName>
    <definedName name="ID_13173929268" localSheetId="0">'0503721'!$G$85</definedName>
    <definedName name="ID_13173929269" localSheetId="0">'0503721'!$H$85</definedName>
    <definedName name="ID_13173929270" localSheetId="0">'0503721'!$C$85</definedName>
    <definedName name="ID_13173929271" localSheetId="0">'0503721'!$D$85</definedName>
    <definedName name="ID_13173929272" localSheetId="0">'0503721'!$B$85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'0503721'!$B$49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'0503721'!$B$73</definedName>
    <definedName name="ID_584830952" localSheetId="0">'0503721'!$B$77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'0503721'!$B$61:$J$61</definedName>
    <definedName name="T_30200296427" localSheetId="0">'0503721'!$B$67:$J$67</definedName>
    <definedName name="T_30200296437" localSheetId="0">'0503721'!$B$34:$J$35</definedName>
    <definedName name="T_30200296447" localSheetId="0">'0503721'!$B$43:$J$43</definedName>
    <definedName name="T_30200296457" localSheetId="0">'0503721'!$B$86:$J$86</definedName>
    <definedName name="T_30200296467" localSheetId="0">'0503721'!$B$19:$J$19</definedName>
    <definedName name="T_30200296477" localSheetId="0">'0503721'!$B$25:$J$25</definedName>
    <definedName name="T_30200296487" localSheetId="0">'0503721'!$C$179:$H$188</definedName>
    <definedName name="T_30200296497" localSheetId="0">'0503721'!$B$28:$J$28</definedName>
    <definedName name="T_30200296507" localSheetId="0">'0503721'!$B$50:$J$52</definedName>
    <definedName name="T_30200296517" localSheetId="0">'0503721'!$B$74:$J$75</definedName>
    <definedName name="T_30200296527" localSheetId="0">'0503721'!$B$22:$J$22</definedName>
    <definedName name="T_30200296537" localSheetId="0">'0503721'!$B$106:$J$106</definedName>
    <definedName name="T_30200296547" localSheetId="0">'0503721'!$B$55:$J$58</definedName>
    <definedName name="T_30200296557" localSheetId="0">'0503721'!$B$31:$J$31</definedName>
    <definedName name="T_30200296567" localSheetId="0">'0503721'!$B$64:$J$64</definedName>
    <definedName name="T_30200296577" localSheetId="0">'0503721'!$B$70:$J$71</definedName>
    <definedName name="T_30200296587" localSheetId="0">'0503721'!$B$46:$J$46</definedName>
    <definedName name="T_30200296597" localSheetId="0">'0503721'!$B$78:$J$78</definedName>
    <definedName name="T_30200296607" localSheetId="0">'0503721'!$B$103:$J$103</definedName>
    <definedName name="TR_30200296417" localSheetId="0">'0503721'!$B$61:$J$61</definedName>
    <definedName name="TR_30200296427" localSheetId="0">'0503721'!$B$67:$J$67</definedName>
    <definedName name="TR_30200296437_2362163789" localSheetId="0">'0503721'!$B$34:$J$34</definedName>
    <definedName name="TR_30200296437_2362163790" localSheetId="0">'0503721'!$B$35:$J$35</definedName>
    <definedName name="TR_30200296447" localSheetId="0">'0503721'!$B$43:$J$43</definedName>
    <definedName name="TR_30200296457_2362163823" localSheetId="0">'0503721'!$B$86:$J$86</definedName>
    <definedName name="TR_30200296467" localSheetId="0">'0503721'!$B$19:$J$19</definedName>
    <definedName name="TR_30200296477" localSheetId="0">'0503721'!$B$25:$J$25</definedName>
    <definedName name="TR_30200296487" localSheetId="0">'0503721'!$C$179:$H$188</definedName>
    <definedName name="TR_30200296497_2362163786" localSheetId="0">'0503721'!$B$28:$J$28</definedName>
    <definedName name="TR_30200296507_2362163797" localSheetId="0">'0503721'!$B$50:$J$50</definedName>
    <definedName name="TR_30200296507_2362163798" localSheetId="0">'0503721'!$B$51:$J$51</definedName>
    <definedName name="TR_30200296507_2362163799" localSheetId="0">'0503721'!$B$52:$J$52</definedName>
    <definedName name="TR_30200296517_2362163815" localSheetId="0">'0503721'!$B$74:$J$74</definedName>
    <definedName name="TR_30200296517_2362163817" localSheetId="0">'0503721'!$B$75:$J$75</definedName>
    <definedName name="TR_30200296527_2362163784" localSheetId="0">'0503721'!$B$22:$J$22</definedName>
    <definedName name="TR_30200296537" localSheetId="0">'0503721'!$B$106:$J$106</definedName>
    <definedName name="TR_30200296547_2362163802" localSheetId="0">'0503721'!$B$55:$J$55</definedName>
    <definedName name="TR_30200296547_2362163803" localSheetId="0">'0503721'!$B$56:$J$56</definedName>
    <definedName name="TR_30200296547_2362163804" localSheetId="0">'0503721'!$B$57:$J$57</definedName>
    <definedName name="TR_30200296547_2362163805" localSheetId="0">'0503721'!$B$58:$J$58</definedName>
    <definedName name="TR_30200296557" localSheetId="0">'0503721'!$B$31:$J$31</definedName>
    <definedName name="TR_30200296567" localSheetId="0">'0503721'!$B$64:$J$64</definedName>
    <definedName name="TR_30200296577_2362163811" localSheetId="0">'0503721'!$B$70:$J$70</definedName>
    <definedName name="TR_30200296577_2362163812" localSheetId="0">'0503721'!$B$71:$J$71</definedName>
    <definedName name="TR_30200296587_2362163794" localSheetId="0">'0503721'!$B$46:$J$46</definedName>
    <definedName name="TR_30200296597" localSheetId="0">'0503721'!$B$78:$J$78</definedName>
    <definedName name="TR_30200296607" localSheetId="0">'0503721'!$B$103:$J$103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/>
  <c r="G158"/>
  <c r="F158"/>
  <c r="E158"/>
  <c r="H157"/>
  <c r="H156"/>
  <c r="H155"/>
  <c r="G155"/>
  <c r="F155"/>
  <c r="E155"/>
  <c r="H154"/>
  <c r="H153"/>
  <c r="H152"/>
  <c r="H151" s="1"/>
  <c r="G152"/>
  <c r="F152"/>
  <c r="E152"/>
  <c r="G151"/>
  <c r="F151"/>
  <c r="E151"/>
  <c r="H145"/>
  <c r="H144"/>
  <c r="H143" s="1"/>
  <c r="G143"/>
  <c r="F143"/>
  <c r="E143"/>
  <c r="H142"/>
  <c r="H141"/>
  <c r="H140" s="1"/>
  <c r="G140"/>
  <c r="F140"/>
  <c r="E140"/>
  <c r="H139"/>
  <c r="H138"/>
  <c r="H137" s="1"/>
  <c r="G137"/>
  <c r="F137"/>
  <c r="E137"/>
  <c r="H136"/>
  <c r="H135"/>
  <c r="H134" s="1"/>
  <c r="G134"/>
  <c r="F134"/>
  <c r="E134"/>
  <c r="H133"/>
  <c r="H132"/>
  <c r="H131" s="1"/>
  <c r="G131"/>
  <c r="F131"/>
  <c r="E131"/>
  <c r="H130"/>
  <c r="H129"/>
  <c r="H128" s="1"/>
  <c r="G128"/>
  <c r="G127" s="1"/>
  <c r="G126" s="1"/>
  <c r="F128"/>
  <c r="F127" s="1"/>
  <c r="F126" s="1"/>
  <c r="E128"/>
  <c r="E127"/>
  <c r="E126" s="1"/>
  <c r="H125"/>
  <c r="H124"/>
  <c r="H123"/>
  <c r="H122" s="1"/>
  <c r="G122"/>
  <c r="F122"/>
  <c r="E122"/>
  <c r="H121"/>
  <c r="H120"/>
  <c r="H114" s="1"/>
  <c r="G114"/>
  <c r="F114"/>
  <c r="E114"/>
  <c r="H113"/>
  <c r="H112"/>
  <c r="H111" s="1"/>
  <c r="G111"/>
  <c r="F111"/>
  <c r="E111"/>
  <c r="H110"/>
  <c r="H109"/>
  <c r="H108" s="1"/>
  <c r="G108"/>
  <c r="F108"/>
  <c r="E108"/>
  <c r="H106"/>
  <c r="H105"/>
  <c r="H101" s="1"/>
  <c r="H103"/>
  <c r="H102"/>
  <c r="G101"/>
  <c r="F101"/>
  <c r="E101"/>
  <c r="H100"/>
  <c r="H99"/>
  <c r="H98"/>
  <c r="G98"/>
  <c r="F98"/>
  <c r="E98"/>
  <c r="H97"/>
  <c r="H96"/>
  <c r="H95"/>
  <c r="G95"/>
  <c r="F95"/>
  <c r="E95"/>
  <c r="H94"/>
  <c r="H93"/>
  <c r="H92" s="1"/>
  <c r="G92"/>
  <c r="F92"/>
  <c r="F91" s="1"/>
  <c r="E92"/>
  <c r="E91" s="1"/>
  <c r="E88" s="1"/>
  <c r="G91"/>
  <c r="G88" s="1"/>
  <c r="H90"/>
  <c r="H86"/>
  <c r="H85" s="1"/>
  <c r="G85"/>
  <c r="F85"/>
  <c r="E85"/>
  <c r="H78"/>
  <c r="H77"/>
  <c r="G77"/>
  <c r="F77"/>
  <c r="E77"/>
  <c r="H75"/>
  <c r="H73" s="1"/>
  <c r="H74"/>
  <c r="G73"/>
  <c r="F73"/>
  <c r="E73"/>
  <c r="H71"/>
  <c r="H69" s="1"/>
  <c r="H70"/>
  <c r="G69"/>
  <c r="F69"/>
  <c r="E69"/>
  <c r="H67"/>
  <c r="H66" s="1"/>
  <c r="G66"/>
  <c r="F66"/>
  <c r="E66"/>
  <c r="H64"/>
  <c r="H63"/>
  <c r="G63"/>
  <c r="F63"/>
  <c r="E63"/>
  <c r="H61"/>
  <c r="H60"/>
  <c r="G60"/>
  <c r="F60"/>
  <c r="E60"/>
  <c r="H58"/>
  <c r="H57"/>
  <c r="H56"/>
  <c r="H55"/>
  <c r="H54" s="1"/>
  <c r="G54"/>
  <c r="F54"/>
  <c r="E54"/>
  <c r="H52"/>
  <c r="H51"/>
  <c r="H50"/>
  <c r="H49"/>
  <c r="G49"/>
  <c r="G48" s="1"/>
  <c r="F49"/>
  <c r="E49"/>
  <c r="F48"/>
  <c r="E48"/>
  <c r="H46"/>
  <c r="H45"/>
  <c r="G45"/>
  <c r="F45"/>
  <c r="E45"/>
  <c r="H43"/>
  <c r="H42" s="1"/>
  <c r="G42"/>
  <c r="F42"/>
  <c r="E42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/>
  <c r="G21"/>
  <c r="F21"/>
  <c r="F17" s="1"/>
  <c r="F89" s="1"/>
  <c r="E21"/>
  <c r="H19"/>
  <c r="H18"/>
  <c r="G18"/>
  <c r="G17" s="1"/>
  <c r="G89" s="1"/>
  <c r="F18"/>
  <c r="E18"/>
  <c r="E17" s="1"/>
  <c r="E89" s="1"/>
  <c r="H17" l="1"/>
  <c r="H91"/>
  <c r="F88"/>
  <c r="H127"/>
  <c r="H126" s="1"/>
  <c r="H48"/>
  <c r="H88" l="1"/>
  <c r="H89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<sst xmlns="http://schemas.openxmlformats.org/spreadsheetml/2006/main" count="447" uniqueCount="324">
  <si>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</si>
  <si>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</si>
  <si>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</si>
  <si>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</si>
  <si>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</si>
  <si>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</si>
  <si>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</si>
  <si>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</si>
  <si>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</si>
  <si>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</si>
  <si>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</si>
  <si>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</si>
  <si>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</si>
  <si>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</si>
  <si>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по ОКПО</t>
  </si>
  <si>
    <t>41896050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</si>
  <si>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</si>
  <si>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</si>
  <si>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</si>
  <si>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</si>
  <si>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</si>
  <si>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</si>
  <si>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</si>
  <si>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</si>
  <si>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14740000376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</si>
  <si>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</si>
  <si>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</si>
  <si>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</si>
  <si>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</si>
  <si>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</si>
  <si>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</si>
  <si>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</si>
  <si>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</si>
  <si>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</si>
  <si>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</si>
  <si>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</si>
  <si>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</si>
  <si>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</si>
  <si>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</si>
  <si>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</si>
  <si>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</si>
  <si>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</si>
  <si>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</si>
  <si>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</si>
  <si>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</si>
  <si>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</si>
  <si>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</si>
  <si>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</si>
  <si>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</si>
  <si>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</si>
  <si>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</si>
  <si>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</si>
  <si>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</si>
  <si>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</si>
  <si>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</si>
  <si>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</si>
  <si>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</si>
  <si>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</si>
  <si>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</si>
  <si>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</si>
  <si>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</si>
  <si>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</si>
  <si>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</si>
  <si>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</si>
  <si>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</si>
  <si>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</si>
  <si>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</si>
  <si>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</si>
  <si>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</si>
  <si>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</si>
  <si>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</si>
  <si>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</si>
  <si>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</si>
  <si>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</si>
  <si>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</si>
  <si>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</si>
  <si>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</si>
  <si>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</si>
  <si>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</si>
  <si>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</si>
  <si>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</si>
  <si>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</si>
  <si>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</si>
  <si>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</si>
  <si>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</si>
  <si>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</si>
  <si>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</si>
  <si>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</si>
  <si>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</si>
  <si>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</si>
  <si>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</si>
  <si>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</si>
  <si>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</si>
  <si>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</si>
  <si>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</si>
  <si>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</si>
  <si>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</si>
  <si>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</si>
  <si>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</si>
  <si>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</si>
  <si>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</si>
  <si>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</si>
  <si>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</si>
  <si>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</si>
  <si>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</si>
  <si>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</si>
  <si>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</si>
  <si>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</si>
  <si>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</si>
  <si>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</si>
  <si>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</si>
  <si>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</si>
  <si>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</si>
  <si>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</si>
  <si>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</si>
  <si>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</si>
  <si>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</si>
  <si>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</si>
  <si>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</si>
  <si>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</si>
  <si>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</si>
  <si>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</si>
  <si>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</si>
  <si>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</si>
  <si>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</si>
  <si>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</si>
  <si>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</si>
  <si>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</si>
  <si>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</si>
  <si>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</si>
  <si>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</si>
  <si>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</si>
  <si>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</si>
  <si>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</si>
  <si>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</si>
  <si>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</si>
  <si>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</si>
  <si>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</si>
  <si>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</si>
  <si>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</si>
  <si>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</si>
  <si>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</si>
  <si>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</si>
  <si>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</si>
  <si>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</si>
  <si>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</si>
  <si>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</si>
  <si>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</si>
  <si>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</si>
  <si>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</si>
  <si>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</si>
  <si>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</si>
  <si>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</si>
  <si>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</si>
  <si>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</si>
  <si>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</si>
  <si>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</si>
  <si>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</si>
  <si>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</si>
  <si>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</si>
  <si>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</si>
  <si>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</si>
  <si>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</si>
  <si>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</si>
  <si>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</si>
  <si>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</si>
  <si>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</si>
  <si>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</si>
  <si>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</si>
  <si>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</si>
  <si>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</si>
  <si>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</si>
  <si>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</si>
  <si>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</si>
  <si>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</si>
  <si>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</si>
  <si>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</si>
  <si>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</si>
  <si>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</si>
  <si>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</si>
  <si>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</si>
  <si>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</si>
  <si>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</si>
  <si>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</si>
  <si>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</si>
  <si>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</si>
  <si>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</si>
  <si>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</si>
  <si>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</si>
  <si>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</si>
  <si>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</si>
  <si>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</si>
  <si>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</si>
  <si>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</si>
  <si>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</si>
  <si>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</si>
  <si>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</si>
  <si>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</si>
  <si>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</si>
  <si>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</si>
  <si>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</si>
  <si>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</si>
  <si>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</si>
  <si>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</si>
  <si>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</si>
  <si>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</si>
  <si>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</si>
  <si>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</si>
  <si>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</si>
  <si>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</si>
  <si>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</si>
  <si>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</si>
  <si>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</si>
  <si>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</si>
  <si>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</si>
  <si>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</si>
  <si>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</si>
  <si>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</si>
  <si>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</si>
  <si>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</si>
  <si>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</si>
  <si>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</si>
  <si>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</si>
  <si>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</si>
  <si>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</si>
  <si>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</si>
  <si>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</si>
  <si>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</si>
  <si>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</si>
  <si>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</si>
  <si>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</si>
  <si>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</si>
  <si>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</si>
  <si>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</si>
  <si>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</si>
  <si>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</si>
  <si>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</si>
  <si>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</si>
  <si>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</si>
  <si>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</si>
  <si>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</si>
  <si>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</si>
  <si>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</si>
  <si>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</si>
  <si>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</si>
  <si>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</si>
  <si>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</si>
  <si>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</si>
  <si>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</si>
  <si>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</si>
  <si>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</si>
  <si>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</si>
  <si>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</si>
  <si>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</si>
  <si>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</si>
  <si>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</si>
  <si>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</si>
  <si>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</si>
  <si>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</si>
  <si>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</si>
  <si>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</si>
  <si>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</si>
  <si>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</si>
  <si>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</si>
  <si>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</si>
  <si>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</si>
  <si>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</si>
  <si>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</si>
  <si>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</si>
  <si>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</si>
  <si>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</si>
  <si>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</si>
  <si>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</si>
  <si>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</si>
  <si>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</si>
  <si>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</si>
  <si>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</si>
  <si>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</si>
  <si>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</si>
  <si>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</si>
  <si>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</si>
  <si>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</si>
  <si>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</si>
  <si>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</si>
  <si>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</si>
  <si>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</si>
  <si>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</si>
  <si>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</si>
  <si>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</si>
  <si>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</si>
  <si>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</si>
  <si>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</si>
  <si>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</si>
  <si>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Гапонова Г.В.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</si>
  <si>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</si>
  <si>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</si>
  <si>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</si>
  <si>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</si>
  <si>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</si>
  <si>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</si>
  <si>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</si>
  <si>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</si>
  <si>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</si>
  <si>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</si>
  <si>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</si>
  <si>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</si>
  <si>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</si>
  <si>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</si>
  <si>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</si>
  <si>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</si>
  <si>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</si>
  <si>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</si>
  <si>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</si>
  <si>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</si>
  <si>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</si>
  <si>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</si>
  <si>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</si>
  <si>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главный специалист</t>
  </si>
  <si>
    <t>Дворянкина Е.А.</t>
  </si>
  <si>
    <t>22-06-89</t>
  </si>
  <si>
    <t>"31" января 2024 г.</t>
  </si>
  <si>
    <t>Солодовченко Н.В.</t>
  </si>
  <si>
    <t>Чайка Е.В.</t>
  </si>
  <si>
    <t>и.о.директора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</si>
</sst>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0607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0"/>
  <sheetViews>
    <sheetView tabSelected="1" topLeftCell="A156" zoomScaleNormal="100" workbookViewId="0">
      <selection activeCell="C191" sqref="C191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8" t="s">
        <v>0</v>
      </c>
      <c r="C2" s="199"/>
      <c r="D2" s="199"/>
      <c r="E2" s="199"/>
      <c r="F2" s="199"/>
      <c r="G2" s="200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201" t="s">
        <v>8</v>
      </c>
      <c r="E4" s="201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97" t="s">
        <v>13</v>
      </c>
      <c r="D5" s="197"/>
      <c r="E5" s="197"/>
      <c r="F5" s="197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2"/>
      <c r="D6" s="202"/>
      <c r="E6" s="202"/>
      <c r="F6" s="202"/>
      <c r="G6" s="8" t="s">
        <v>19</v>
      </c>
      <c r="H6" s="14">
        <v>3128035637</v>
      </c>
      <c r="I6" s="5"/>
      <c r="J6" s="6" t="s">
        <v>20</v>
      </c>
    </row>
    <row r="7" spans="2:10" ht="45" customHeight="1">
      <c r="B7" s="12" t="s">
        <v>21</v>
      </c>
      <c r="C7" s="202" t="s">
        <v>22</v>
      </c>
      <c r="D7" s="202"/>
      <c r="E7" s="202"/>
      <c r="F7" s="202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6" t="s">
        <v>27</v>
      </c>
      <c r="D8" s="196"/>
      <c r="E8" s="196"/>
      <c r="F8" s="196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7"/>
      <c r="D9" s="197"/>
      <c r="E9" s="197"/>
      <c r="F9" s="197"/>
      <c r="G9" s="8" t="s">
        <v>19</v>
      </c>
      <c r="H9" s="13" t="s">
        <v>316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318521.59999999998</v>
      </c>
      <c r="F17" s="40">
        <f>F18+F21+F24+F27+F30+F33+F42+F45</f>
        <v>6811450.5</v>
      </c>
      <c r="G17" s="40">
        <f>G18+G21+G24+G27+G30+G33+G42+G45</f>
        <v>443723.45</v>
      </c>
      <c r="H17" s="41">
        <f>H18+H21+H24+H27+H30+H33+H42+H45</f>
        <v>7573695.5499999998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6810850.7000000002</v>
      </c>
      <c r="G21" s="45">
        <f>SUM(G22:G23)</f>
        <v>431461.38</v>
      </c>
      <c r="H21" s="46">
        <f>SUM(H22:H23)</f>
        <v>7242312.0800000001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6810850.7000000002</v>
      </c>
      <c r="G22" s="62">
        <v>431461.38</v>
      </c>
      <c r="H22" s="59">
        <f>SUM(E22:G22)</f>
        <v>7242312.0800000001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296554.12</v>
      </c>
      <c r="F27" s="45">
        <f>SUM(F28:F29)</f>
        <v>0</v>
      </c>
      <c r="G27" s="45">
        <f>SUM(G28:G29)</f>
        <v>0</v>
      </c>
      <c r="H27" s="46">
        <f>SUM(H28:H29)</f>
        <v>296554.12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296554.12</v>
      </c>
      <c r="F28" s="57">
        <v>0</v>
      </c>
      <c r="G28" s="62">
        <v>0</v>
      </c>
      <c r="H28" s="59">
        <f>SUM(E28:G28)</f>
        <v>296554.12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0</v>
      </c>
      <c r="G33" s="45">
        <f>SUM(G34:G36)</f>
        <v>0</v>
      </c>
      <c r="H33" s="46">
        <f>SUM(H34:H36)</f>
        <v>0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/>
      <c r="F34" s="64">
        <v>-220263.39</v>
      </c>
      <c r="G34" s="64"/>
      <c r="H34" s="59">
        <f>SUM(E34:G34)</f>
        <v>-220263.39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/>
      <c r="F35" s="64">
        <v>220263.39</v>
      </c>
      <c r="G35" s="64"/>
      <c r="H35" s="59">
        <f>SUM(E35:G35)</f>
        <v>220263.39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2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3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4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SUM(E46:E47)</f>
        <v>21967.48</v>
      </c>
      <c r="F45" s="88">
        <f>SUM(F46:F47)</f>
        <v>599.79999999999995</v>
      </c>
      <c r="G45" s="88">
        <f>SUM(G46:G47)</f>
        <v>12262.07</v>
      </c>
      <c r="H45" s="89">
        <f>SUM(H46:H47)</f>
        <v>34829.35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21967.48</v>
      </c>
      <c r="F46" s="92">
        <v>599.79999999999995</v>
      </c>
      <c r="G46" s="92">
        <v>12262.07</v>
      </c>
      <c r="H46" s="87">
        <f>SUM(E46:G46)</f>
        <v>34829.35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105</v>
      </c>
      <c r="C48" s="43" t="s">
        <v>80</v>
      </c>
      <c r="D48" s="44" t="s">
        <v>106</v>
      </c>
      <c r="E48" s="94">
        <f>E49+E54+E60+E63+E66+E69+E73+E77+E85</f>
        <v>321370.53999999998</v>
      </c>
      <c r="F48" s="94">
        <f>F49+F54+F60+F63+F66+F69+F73+F77+F85</f>
        <v>7015424.1400000006</v>
      </c>
      <c r="G48" s="94">
        <f>G49+G54+G60+G63+G66+G69+G73+G77+G85</f>
        <v>424781.49</v>
      </c>
      <c r="H48" s="95">
        <f>H49+H54+H60+H63+H66+H69+H73+H77+H85</f>
        <v>7761576.1700000018</v>
      </c>
    </row>
    <row r="49" spans="2:10" s="6" customFormat="1" ht="12">
      <c r="B49" s="42" t="s">
        <v>107</v>
      </c>
      <c r="C49" s="43" t="s">
        <v>85</v>
      </c>
      <c r="D49" s="44" t="s">
        <v>108</v>
      </c>
      <c r="E49" s="88">
        <f>SUM(E50:E53)</f>
        <v>61385.59</v>
      </c>
      <c r="F49" s="88">
        <f>SUM(F50:F53)</f>
        <v>6058850.7100000009</v>
      </c>
      <c r="G49" s="88">
        <f>SUM(G50:G53)</f>
        <v>0</v>
      </c>
      <c r="H49" s="89">
        <f>SUM(H50:H53)</f>
        <v>6120236.3000000007</v>
      </c>
    </row>
    <row r="50" spans="2:10" s="6" customFormat="1" ht="11.25">
      <c r="B50" s="90" t="s">
        <v>109</v>
      </c>
      <c r="C50" s="83" t="s">
        <v>85</v>
      </c>
      <c r="D50" s="91" t="s">
        <v>110</v>
      </c>
      <c r="E50" s="96">
        <v>0</v>
      </c>
      <c r="F50" s="96">
        <v>4668143.9400000004</v>
      </c>
      <c r="G50" s="96">
        <v>0</v>
      </c>
      <c r="H50" s="87">
        <f>SUM(E50:G50)</f>
        <v>4668143.9400000004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0</v>
      </c>
      <c r="F51" s="96">
        <v>1390706.77</v>
      </c>
      <c r="G51" s="96">
        <v>0</v>
      </c>
      <c r="H51" s="87">
        <f t="shared" ref="H51:H52" si="0">SUM(E51:G51)</f>
        <v>1390706.77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61385.59</v>
      </c>
      <c r="F52" s="96">
        <v>0</v>
      </c>
      <c r="G52" s="96">
        <v>0</v>
      </c>
      <c r="H52" s="87">
        <f t="shared" si="0"/>
        <v>61385.59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88</v>
      </c>
      <c r="D54" s="44" t="s">
        <v>116</v>
      </c>
      <c r="E54" s="88">
        <f>SUM(E55:E59)</f>
        <v>0</v>
      </c>
      <c r="F54" s="88">
        <f>SUM(F55:F59)</f>
        <v>778690.07000000007</v>
      </c>
      <c r="G54" s="88">
        <f>SUM(G55:G59)</f>
        <v>0</v>
      </c>
      <c r="H54" s="89">
        <f>SUM(H55:H59)</f>
        <v>778690.07000000007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33465.599999999999</v>
      </c>
      <c r="G55" s="96">
        <v>0</v>
      </c>
      <c r="H55" s="87">
        <f>SUM(E55:G55)</f>
        <v>33465.599999999999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501975.54</v>
      </c>
      <c r="G56" s="96">
        <v>0</v>
      </c>
      <c r="H56" s="87">
        <f t="shared" ref="H56:H58" si="1">SUM(E56:G56)</f>
        <v>501975.54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83256.13</v>
      </c>
      <c r="G57" s="96">
        <v>0</v>
      </c>
      <c r="H57" s="87">
        <f t="shared" si="1"/>
        <v>83256.13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159992.79999999999</v>
      </c>
      <c r="G58" s="96">
        <v>0</v>
      </c>
      <c r="H58" s="87">
        <f t="shared" si="1"/>
        <v>159992.79999999999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12">
      <c r="B60" s="42" t="s">
        <v>125</v>
      </c>
      <c r="C60" s="43" t="s">
        <v>102</v>
      </c>
      <c r="D60" s="44" t="s">
        <v>126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12">
      <c r="B63" s="42" t="s">
        <v>127</v>
      </c>
      <c r="C63" s="43" t="s">
        <v>108</v>
      </c>
      <c r="D63" s="44" t="s">
        <v>128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12">
      <c r="B66" s="42" t="s">
        <v>129</v>
      </c>
      <c r="C66" s="43" t="s">
        <v>126</v>
      </c>
      <c r="D66" s="44" t="s">
        <v>130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131</v>
      </c>
      <c r="C69" s="43" t="s">
        <v>128</v>
      </c>
      <c r="D69" s="44" t="s">
        <v>132</v>
      </c>
      <c r="E69" s="88">
        <f>SUM(E70:E72)</f>
        <v>36497.18</v>
      </c>
      <c r="F69" s="88">
        <f>SUM(F70:F72)</f>
        <v>17620.8</v>
      </c>
      <c r="G69" s="88">
        <f>SUM(G70:G72)</f>
        <v>0</v>
      </c>
      <c r="H69" s="88">
        <f>SUM(H70:H72)</f>
        <v>54117.979999999996</v>
      </c>
    </row>
    <row r="70" spans="2:10" s="6" customFormat="1" ht="22.5">
      <c r="B70" s="90" t="s">
        <v>133</v>
      </c>
      <c r="C70" s="83" t="s">
        <v>128</v>
      </c>
      <c r="D70" s="91" t="s">
        <v>134</v>
      </c>
      <c r="E70" s="96">
        <v>36497.18</v>
      </c>
      <c r="F70" s="96">
        <v>0</v>
      </c>
      <c r="G70" s="96">
        <v>0</v>
      </c>
      <c r="H70" s="87">
        <f>SUM(E70:G70)</f>
        <v>36497.18</v>
      </c>
    </row>
    <row r="71" spans="2:10" s="6" customFormat="1" ht="11.25">
      <c r="B71" s="90" t="s">
        <v>135</v>
      </c>
      <c r="C71" s="83" t="s">
        <v>128</v>
      </c>
      <c r="D71" s="91" t="s">
        <v>136</v>
      </c>
      <c r="E71" s="96">
        <v>0</v>
      </c>
      <c r="F71" s="96">
        <v>17620.8</v>
      </c>
      <c r="G71" s="96">
        <v>0</v>
      </c>
      <c r="H71" s="87">
        <f>SUM(E71:G71)</f>
        <v>17620.8</v>
      </c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137</v>
      </c>
      <c r="C73" s="43" t="s">
        <v>130</v>
      </c>
      <c r="D73" s="44" t="s">
        <v>138</v>
      </c>
      <c r="E73" s="88">
        <f>SUM(E74:E76)</f>
        <v>223487.77</v>
      </c>
      <c r="F73" s="88">
        <f>SUM(F74:F76)</f>
        <v>95322.559999999998</v>
      </c>
      <c r="G73" s="88">
        <f>SUM(G74:G76)</f>
        <v>424781.49</v>
      </c>
      <c r="H73" s="89">
        <f>SUM(H74:H76)</f>
        <v>743591.82000000007</v>
      </c>
    </row>
    <row r="74" spans="2:10" s="6" customFormat="1" ht="11.25">
      <c r="B74" s="90" t="s">
        <v>139</v>
      </c>
      <c r="C74" s="83" t="s">
        <v>130</v>
      </c>
      <c r="D74" s="91" t="s">
        <v>140</v>
      </c>
      <c r="E74" s="96">
        <v>0</v>
      </c>
      <c r="F74" s="96">
        <v>94437.56</v>
      </c>
      <c r="G74" s="96">
        <v>0</v>
      </c>
      <c r="H74" s="87">
        <f>SUM(E74:G74)</f>
        <v>94437.56</v>
      </c>
    </row>
    <row r="75" spans="2:10" s="6" customFormat="1" ht="11.25">
      <c r="B75" s="90" t="s">
        <v>141</v>
      </c>
      <c r="C75" s="83" t="s">
        <v>130</v>
      </c>
      <c r="D75" s="91" t="s">
        <v>142</v>
      </c>
      <c r="E75" s="96">
        <v>223487.77</v>
      </c>
      <c r="F75" s="96">
        <v>885</v>
      </c>
      <c r="G75" s="96">
        <v>424781.49</v>
      </c>
      <c r="H75" s="87">
        <f>SUM(E75:G75)</f>
        <v>649154.26</v>
      </c>
    </row>
    <row r="76" spans="2:10" s="6" customFormat="1" ht="12.2" hidden="1" customHeight="1">
      <c r="B76" s="82"/>
      <c r="C76" s="83"/>
      <c r="D76" s="84"/>
      <c r="E76" s="85"/>
      <c r="F76" s="85"/>
      <c r="G76" s="85"/>
      <c r="H76" s="87"/>
    </row>
    <row r="77" spans="2:10" s="6" customFormat="1" ht="25.5" customHeight="1">
      <c r="B77" s="42" t="s">
        <v>143</v>
      </c>
      <c r="C77" s="43" t="s">
        <v>132</v>
      </c>
      <c r="D77" s="44" t="s">
        <v>144</v>
      </c>
      <c r="E77" s="88">
        <f>SUM(E78:E79)</f>
        <v>0</v>
      </c>
      <c r="F77" s="88">
        <f>SUM(F78:F79)</f>
        <v>0</v>
      </c>
      <c r="G77" s="88">
        <f>SUM(G78:G79)</f>
        <v>0</v>
      </c>
      <c r="H77" s="89">
        <f>SUM(H78:H79)</f>
        <v>0</v>
      </c>
    </row>
    <row r="78" spans="2:10" s="6" customFormat="1" ht="11.25">
      <c r="B78" s="77"/>
      <c r="C78" s="78"/>
      <c r="D78" s="79"/>
      <c r="E78" s="80"/>
      <c r="F78" s="80"/>
      <c r="G78" s="80"/>
      <c r="H78" s="81">
        <f>SUM(E78:G78)</f>
        <v>0</v>
      </c>
      <c r="I78" s="53"/>
      <c r="J78" s="53"/>
    </row>
    <row r="79" spans="2:10" s="6" customFormat="1" ht="0.75" customHeight="1" thickBot="1">
      <c r="B79" s="82"/>
      <c r="C79" s="97"/>
      <c r="D79" s="98"/>
      <c r="E79" s="99"/>
      <c r="F79" s="99"/>
      <c r="G79" s="99"/>
      <c r="H79" s="100"/>
    </row>
    <row r="80" spans="2:10" s="6" customFormat="1" ht="12.2" customHeight="1">
      <c r="B80" s="70"/>
      <c r="C80" s="70"/>
      <c r="D80" s="70"/>
      <c r="E80" s="70"/>
      <c r="F80" s="70"/>
      <c r="G80" s="70"/>
      <c r="H80" s="70" t="s">
        <v>145</v>
      </c>
    </row>
    <row r="81" spans="2:8" s="6" customFormat="1" ht="12.2" customHeight="1">
      <c r="B81" s="101"/>
      <c r="C81" s="22" t="s">
        <v>41</v>
      </c>
      <c r="D81" s="192" t="s">
        <v>42</v>
      </c>
      <c r="E81" s="23" t="s">
        <v>43</v>
      </c>
      <c r="F81" s="23" t="s">
        <v>44</v>
      </c>
      <c r="G81" s="24" t="s">
        <v>45</v>
      </c>
      <c r="H81" s="72"/>
    </row>
    <row r="82" spans="2:8" s="6" customFormat="1" ht="12.2" customHeight="1">
      <c r="B82" s="27" t="s">
        <v>47</v>
      </c>
      <c r="C82" s="27" t="s">
        <v>48</v>
      </c>
      <c r="D82" s="193"/>
      <c r="E82" s="28" t="s">
        <v>49</v>
      </c>
      <c r="F82" s="28" t="s">
        <v>50</v>
      </c>
      <c r="G82" s="29" t="s">
        <v>51</v>
      </c>
      <c r="H82" s="73" t="s">
        <v>52</v>
      </c>
    </row>
    <row r="83" spans="2:8" s="6" customFormat="1" ht="12.2" customHeight="1">
      <c r="B83" s="102"/>
      <c r="C83" s="103" t="s">
        <v>55</v>
      </c>
      <c r="D83" s="194"/>
      <c r="E83" s="32" t="s">
        <v>56</v>
      </c>
      <c r="F83" s="32" t="s">
        <v>57</v>
      </c>
      <c r="G83" s="104" t="s">
        <v>58</v>
      </c>
      <c r="H83" s="73"/>
    </row>
    <row r="84" spans="2:8" s="6" customFormat="1" ht="12.2" customHeight="1" thickBot="1">
      <c r="B84" s="33">
        <v>1</v>
      </c>
      <c r="C84" s="105">
        <v>2</v>
      </c>
      <c r="D84" s="105">
        <v>3</v>
      </c>
      <c r="E84" s="106">
        <v>4</v>
      </c>
      <c r="F84" s="106">
        <v>5</v>
      </c>
      <c r="G84" s="107" t="s">
        <v>61</v>
      </c>
      <c r="H84" s="108" t="s">
        <v>62</v>
      </c>
    </row>
    <row r="85" spans="2:8" s="6" customFormat="1" ht="12">
      <c r="B85" s="74" t="s">
        <v>146</v>
      </c>
      <c r="C85" s="38" t="s">
        <v>138</v>
      </c>
      <c r="D85" s="39" t="s">
        <v>147</v>
      </c>
      <c r="E85" s="75">
        <f>SUM(E86:E87)</f>
        <v>0</v>
      </c>
      <c r="F85" s="75">
        <f>SUM(F86:F87)</f>
        <v>64940</v>
      </c>
      <c r="G85" s="75">
        <f>SUM(G86:G87)</f>
        <v>0</v>
      </c>
      <c r="H85" s="76">
        <f>SUM(H86:H87)</f>
        <v>64940</v>
      </c>
    </row>
    <row r="86" spans="2:8" s="6" customFormat="1" ht="11.25">
      <c r="B86" s="90" t="s">
        <v>148</v>
      </c>
      <c r="C86" s="83" t="s">
        <v>138</v>
      </c>
      <c r="D86" s="91" t="s">
        <v>149</v>
      </c>
      <c r="E86" s="96">
        <v>0</v>
      </c>
      <c r="F86" s="96">
        <v>64940</v>
      </c>
      <c r="G86" s="96">
        <v>0</v>
      </c>
      <c r="H86" s="87">
        <f>SUM(E86:G86)</f>
        <v>64940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150</v>
      </c>
      <c r="C88" s="43" t="s">
        <v>151</v>
      </c>
      <c r="D88" s="44"/>
      <c r="E88" s="88">
        <f>E91+E126</f>
        <v>-2848.9400000000023</v>
      </c>
      <c r="F88" s="88">
        <f>F91+F126</f>
        <v>-203973.64</v>
      </c>
      <c r="G88" s="88">
        <f>G91+G126</f>
        <v>7000.9600000000792</v>
      </c>
      <c r="H88" s="89">
        <f>H91+H126</f>
        <v>-199821.62000000052</v>
      </c>
    </row>
    <row r="89" spans="2:8" s="6" customFormat="1" ht="15" customHeight="1">
      <c r="B89" s="42" t="s">
        <v>152</v>
      </c>
      <c r="C89" s="43" t="s">
        <v>153</v>
      </c>
      <c r="D89" s="44"/>
      <c r="E89" s="110">
        <f>E17-E48</f>
        <v>-2848.9400000000023</v>
      </c>
      <c r="F89" s="110">
        <f>F17-F48</f>
        <v>-203973.6400000006</v>
      </c>
      <c r="G89" s="110">
        <f>G17-G48</f>
        <v>18941.960000000021</v>
      </c>
      <c r="H89" s="111">
        <f>H17-H48</f>
        <v>-187880.62000000197</v>
      </c>
    </row>
    <row r="90" spans="2:8" s="6" customFormat="1" ht="15" customHeight="1">
      <c r="B90" s="42" t="s">
        <v>154</v>
      </c>
      <c r="C90" s="43" t="s">
        <v>155</v>
      </c>
      <c r="D90" s="44"/>
      <c r="E90" s="92">
        <v>0</v>
      </c>
      <c r="F90" s="96">
        <v>0</v>
      </c>
      <c r="G90" s="96">
        <v>11941</v>
      </c>
      <c r="H90" s="87">
        <f>SUM(E90:G90)</f>
        <v>11941</v>
      </c>
    </row>
    <row r="91" spans="2:8" s="6" customFormat="1" ht="22.5">
      <c r="B91" s="109" t="s">
        <v>156</v>
      </c>
      <c r="C91" s="43" t="s">
        <v>157</v>
      </c>
      <c r="D91" s="44"/>
      <c r="E91" s="94">
        <f>E92+E95+E98+E101+E108+E111+E114+E125+E122</f>
        <v>-1138.9400000000023</v>
      </c>
      <c r="F91" s="94">
        <f>F92+F95+F98+F101+F108+F111+F114+F125+F122</f>
        <v>139549.63</v>
      </c>
      <c r="G91" s="94">
        <f>G92+G95+G98+G101+G108+G111+G114+G125+G122</f>
        <v>-3251.789999999979</v>
      </c>
      <c r="H91" s="95">
        <f>H92+H95+H98+H101+H108+H111+H114+H125+H122</f>
        <v>135158.89999999997</v>
      </c>
    </row>
    <row r="92" spans="2:8" s="6" customFormat="1" ht="15" customHeight="1">
      <c r="B92" s="42" t="s">
        <v>158</v>
      </c>
      <c r="C92" s="43" t="s">
        <v>159</v>
      </c>
      <c r="D92" s="44"/>
      <c r="E92" s="88">
        <f>E93-E94</f>
        <v>0</v>
      </c>
      <c r="F92" s="88">
        <f>F93-F94</f>
        <v>-80848.56</v>
      </c>
      <c r="G92" s="88">
        <f>G93-G94</f>
        <v>0</v>
      </c>
      <c r="H92" s="89">
        <f>H93-H94</f>
        <v>-80848.56</v>
      </c>
    </row>
    <row r="93" spans="2:8" s="6" customFormat="1" ht="11.25">
      <c r="B93" s="112" t="s">
        <v>160</v>
      </c>
      <c r="C93" s="43" t="s">
        <v>161</v>
      </c>
      <c r="D93" s="44" t="s">
        <v>157</v>
      </c>
      <c r="E93" s="96">
        <v>0</v>
      </c>
      <c r="F93" s="96">
        <v>30689</v>
      </c>
      <c r="G93" s="96">
        <v>0</v>
      </c>
      <c r="H93" s="87">
        <f>SUM(E93:G93)</f>
        <v>30689</v>
      </c>
    </row>
    <row r="94" spans="2:8" s="6" customFormat="1" ht="11.25">
      <c r="B94" s="112" t="s">
        <v>162</v>
      </c>
      <c r="C94" s="43" t="s">
        <v>163</v>
      </c>
      <c r="D94" s="44" t="s">
        <v>164</v>
      </c>
      <c r="E94" s="96">
        <v>0</v>
      </c>
      <c r="F94" s="96">
        <v>111537.56</v>
      </c>
      <c r="G94" s="96">
        <v>0</v>
      </c>
      <c r="H94" s="87">
        <f>SUM(E94:G94)</f>
        <v>111537.56</v>
      </c>
    </row>
    <row r="95" spans="2:8" s="6" customFormat="1" ht="12">
      <c r="B95" s="42" t="s">
        <v>165</v>
      </c>
      <c r="C95" s="43" t="s">
        <v>166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11.25">
      <c r="B96" s="112" t="s">
        <v>167</v>
      </c>
      <c r="C96" s="43" t="s">
        <v>168</v>
      </c>
      <c r="D96" s="44" t="s">
        <v>159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169</v>
      </c>
      <c r="C97" s="43" t="s">
        <v>170</v>
      </c>
      <c r="D97" s="44" t="s">
        <v>171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172</v>
      </c>
      <c r="C98" s="43" t="s">
        <v>173</v>
      </c>
      <c r="D98" s="44"/>
      <c r="E98" s="88">
        <f>E99-E100</f>
        <v>0</v>
      </c>
      <c r="F98" s="88">
        <f>F99-F100</f>
        <v>220263.39</v>
      </c>
      <c r="G98" s="88">
        <f>G99-G100</f>
        <v>0</v>
      </c>
      <c r="H98" s="89">
        <f>H99-H100</f>
        <v>220263.39</v>
      </c>
    </row>
    <row r="99" spans="2:10" s="6" customFormat="1" ht="11.25">
      <c r="B99" s="112" t="s">
        <v>174</v>
      </c>
      <c r="C99" s="43" t="s">
        <v>175</v>
      </c>
      <c r="D99" s="44" t="s">
        <v>166</v>
      </c>
      <c r="E99" s="96">
        <v>0</v>
      </c>
      <c r="F99" s="96">
        <v>220263.39</v>
      </c>
      <c r="G99" s="96">
        <v>0</v>
      </c>
      <c r="H99" s="87">
        <f>SUM(E99:G99)</f>
        <v>220263.39</v>
      </c>
    </row>
    <row r="100" spans="2:10" s="6" customFormat="1" ht="11.25">
      <c r="B100" s="112" t="s">
        <v>176</v>
      </c>
      <c r="C100" s="43" t="s">
        <v>177</v>
      </c>
      <c r="D100" s="44" t="s">
        <v>178</v>
      </c>
      <c r="E100" s="96"/>
      <c r="F100" s="96"/>
      <c r="G100" s="96"/>
      <c r="H100" s="87">
        <f>SUM(E100:G100)</f>
        <v>0</v>
      </c>
    </row>
    <row r="101" spans="2:10" s="6" customFormat="1" ht="12">
      <c r="B101" s="42" t="s">
        <v>179</v>
      </c>
      <c r="C101" s="43" t="s">
        <v>180</v>
      </c>
      <c r="D101" s="44"/>
      <c r="E101" s="88">
        <f>E102-E105</f>
        <v>-1138.9400000000023</v>
      </c>
      <c r="F101" s="88">
        <f>F102-F105</f>
        <v>134.79999999999995</v>
      </c>
      <c r="G101" s="88">
        <f>G102-G105</f>
        <v>-3251.789999999979</v>
      </c>
      <c r="H101" s="89">
        <f>H102-H105</f>
        <v>-4255.9300000000512</v>
      </c>
    </row>
    <row r="102" spans="2:10" s="6" customFormat="1" ht="11.25">
      <c r="B102" s="112" t="s">
        <v>181</v>
      </c>
      <c r="C102" s="43" t="s">
        <v>182</v>
      </c>
      <c r="D102" s="44" t="s">
        <v>183</v>
      </c>
      <c r="E102" s="92">
        <v>222348.83</v>
      </c>
      <c r="F102" s="92">
        <v>1019.8</v>
      </c>
      <c r="G102" s="92">
        <v>423239.7</v>
      </c>
      <c r="H102" s="87">
        <f>SUM(E102:G102)</f>
        <v>646608.32999999996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53"/>
      <c r="J103" s="53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11.25">
      <c r="B105" s="112" t="s">
        <v>184</v>
      </c>
      <c r="C105" s="43" t="s">
        <v>185</v>
      </c>
      <c r="D105" s="44" t="s">
        <v>186</v>
      </c>
      <c r="E105" s="92">
        <v>223487.77</v>
      </c>
      <c r="F105" s="92">
        <v>885</v>
      </c>
      <c r="G105" s="92">
        <v>426491.49</v>
      </c>
      <c r="H105" s="87">
        <f>SUM(E105:G105)</f>
        <v>650864.26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187</v>
      </c>
      <c r="C108" s="43" t="s">
        <v>188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11.25">
      <c r="B109" s="112" t="s">
        <v>189</v>
      </c>
      <c r="C109" s="43" t="s">
        <v>190</v>
      </c>
      <c r="D109" s="44" t="s">
        <v>173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191</v>
      </c>
      <c r="C110" s="43" t="s">
        <v>192</v>
      </c>
      <c r="D110" s="44" t="s">
        <v>193</v>
      </c>
      <c r="E110" s="96"/>
      <c r="F110" s="96"/>
      <c r="G110" s="96"/>
      <c r="H110" s="87">
        <f>SUM(E110:G110)</f>
        <v>0</v>
      </c>
    </row>
    <row r="111" spans="2:10" s="6" customFormat="1" ht="12">
      <c r="B111" s="42" t="s">
        <v>194</v>
      </c>
      <c r="C111" s="113" t="s">
        <v>195</v>
      </c>
      <c r="D111" s="114"/>
      <c r="E111" s="115">
        <f>E112-E113</f>
        <v>0</v>
      </c>
      <c r="F111" s="115">
        <f>F112-F113</f>
        <v>0</v>
      </c>
      <c r="G111" s="115">
        <f>G112-G113</f>
        <v>0</v>
      </c>
      <c r="H111" s="116">
        <f>H112-H113</f>
        <v>0</v>
      </c>
    </row>
    <row r="112" spans="2:10" s="6" customFormat="1" ht="22.5">
      <c r="B112" s="112" t="s">
        <v>196</v>
      </c>
      <c r="C112" s="43" t="s">
        <v>197</v>
      </c>
      <c r="D112" s="44" t="s">
        <v>180</v>
      </c>
      <c r="E112" s="92"/>
      <c r="F112" s="96"/>
      <c r="G112" s="96"/>
      <c r="H112" s="87">
        <f>SUM(E112:G112)</f>
        <v>0</v>
      </c>
    </row>
    <row r="113" spans="2:8" s="6" customFormat="1" ht="11.25">
      <c r="B113" s="112" t="s">
        <v>198</v>
      </c>
      <c r="C113" s="43" t="s">
        <v>199</v>
      </c>
      <c r="D113" s="44" t="s">
        <v>200</v>
      </c>
      <c r="E113" s="92"/>
      <c r="F113" s="96"/>
      <c r="G113" s="96"/>
      <c r="H113" s="87">
        <f>SUM(E113:G113)</f>
        <v>0</v>
      </c>
    </row>
    <row r="114" spans="2:8" s="6" customFormat="1" ht="24.75" thickBot="1">
      <c r="B114" s="117" t="s">
        <v>201</v>
      </c>
      <c r="C114" s="118" t="s">
        <v>202</v>
      </c>
      <c r="D114" s="119"/>
      <c r="E114" s="120">
        <f>E120-E121</f>
        <v>0</v>
      </c>
      <c r="F114" s="120">
        <f>F120-F121</f>
        <v>0</v>
      </c>
      <c r="G114" s="120">
        <f>G120-G121</f>
        <v>0</v>
      </c>
      <c r="H114" s="121">
        <f>H120-H121</f>
        <v>0</v>
      </c>
    </row>
    <row r="115" spans="2:8" s="6" customFormat="1" ht="11.25">
      <c r="B115" s="70"/>
      <c r="C115" s="70"/>
      <c r="D115" s="70"/>
      <c r="E115" s="70"/>
      <c r="F115" s="70"/>
      <c r="G115" s="70"/>
      <c r="H115" s="122" t="s">
        <v>203</v>
      </c>
    </row>
    <row r="116" spans="2:8" s="6" customFormat="1" ht="12" customHeight="1">
      <c r="B116" s="101"/>
      <c r="C116" s="22" t="s">
        <v>41</v>
      </c>
      <c r="D116" s="192" t="s">
        <v>42</v>
      </c>
      <c r="E116" s="23" t="s">
        <v>43</v>
      </c>
      <c r="F116" s="23" t="s">
        <v>44</v>
      </c>
      <c r="G116" s="24" t="s">
        <v>45</v>
      </c>
      <c r="H116" s="72"/>
    </row>
    <row r="117" spans="2:8" s="6" customFormat="1" ht="12" customHeight="1">
      <c r="B117" s="27" t="s">
        <v>47</v>
      </c>
      <c r="C117" s="27" t="s">
        <v>48</v>
      </c>
      <c r="D117" s="193"/>
      <c r="E117" s="28" t="s">
        <v>49</v>
      </c>
      <c r="F117" s="28" t="s">
        <v>50</v>
      </c>
      <c r="G117" s="29" t="s">
        <v>51</v>
      </c>
      <c r="H117" s="73" t="s">
        <v>52</v>
      </c>
    </row>
    <row r="118" spans="2:8" s="6" customFormat="1" ht="12" customHeight="1">
      <c r="B118" s="102"/>
      <c r="C118" s="103" t="s">
        <v>55</v>
      </c>
      <c r="D118" s="194"/>
      <c r="E118" s="32" t="s">
        <v>56</v>
      </c>
      <c r="F118" s="32" t="s">
        <v>57</v>
      </c>
      <c r="G118" s="104" t="s">
        <v>58</v>
      </c>
      <c r="H118" s="73"/>
    </row>
    <row r="119" spans="2:8" s="6" customFormat="1" ht="12" thickBot="1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61</v>
      </c>
      <c r="H119" s="72" t="s">
        <v>62</v>
      </c>
    </row>
    <row r="120" spans="2:8" s="6" customFormat="1" ht="11.25">
      <c r="B120" s="123" t="s">
        <v>204</v>
      </c>
      <c r="C120" s="124" t="s">
        <v>205</v>
      </c>
      <c r="D120" s="125" t="s">
        <v>206</v>
      </c>
      <c r="E120" s="126">
        <v>0</v>
      </c>
      <c r="F120" s="126">
        <v>6950484.1399999997</v>
      </c>
      <c r="G120" s="126">
        <v>424781.49</v>
      </c>
      <c r="H120" s="127">
        <f>SUM(E120:G120)</f>
        <v>7375265.6299999999</v>
      </c>
    </row>
    <row r="121" spans="2:8" s="6" customFormat="1" ht="11.25">
      <c r="B121" s="128" t="s">
        <v>207</v>
      </c>
      <c r="C121" s="129" t="s">
        <v>208</v>
      </c>
      <c r="D121" s="130" t="s">
        <v>209</v>
      </c>
      <c r="E121" s="64">
        <v>0</v>
      </c>
      <c r="F121" s="64">
        <v>6950484.1399999997</v>
      </c>
      <c r="G121" s="64">
        <v>424781.49</v>
      </c>
      <c r="H121" s="59">
        <f>SUM(E121:G121)</f>
        <v>7375265.6299999999</v>
      </c>
    </row>
    <row r="122" spans="2:8" s="6" customFormat="1" ht="12">
      <c r="B122" s="42" t="s">
        <v>210</v>
      </c>
      <c r="C122" s="113" t="s">
        <v>211</v>
      </c>
      <c r="D122" s="114"/>
      <c r="E122" s="115">
        <f>E123-E124</f>
        <v>0</v>
      </c>
      <c r="F122" s="115">
        <f>F123-F124</f>
        <v>0</v>
      </c>
      <c r="G122" s="115">
        <f>G123-G124</f>
        <v>0</v>
      </c>
      <c r="H122" s="116">
        <f>H123-H124</f>
        <v>0</v>
      </c>
    </row>
    <row r="123" spans="2:8" s="6" customFormat="1" ht="22.5">
      <c r="B123" s="112" t="s">
        <v>212</v>
      </c>
      <c r="C123" s="43" t="s">
        <v>213</v>
      </c>
      <c r="D123" s="44" t="s">
        <v>209</v>
      </c>
      <c r="E123" s="92"/>
      <c r="F123" s="96"/>
      <c r="G123" s="96"/>
      <c r="H123" s="87">
        <f>SUM(E123:G123)</f>
        <v>0</v>
      </c>
    </row>
    <row r="124" spans="2:8" s="6" customFormat="1" ht="11.25">
      <c r="B124" s="112" t="s">
        <v>207</v>
      </c>
      <c r="C124" s="43" t="s">
        <v>214</v>
      </c>
      <c r="D124" s="44" t="s">
        <v>209</v>
      </c>
      <c r="E124" s="92"/>
      <c r="F124" s="96"/>
      <c r="G124" s="96"/>
      <c r="H124" s="87">
        <f>SUM(E124:G124)</f>
        <v>0</v>
      </c>
    </row>
    <row r="125" spans="2:8" s="6" customFormat="1" ht="12">
      <c r="B125" s="117" t="s">
        <v>215</v>
      </c>
      <c r="C125" s="129" t="s">
        <v>216</v>
      </c>
      <c r="D125" s="130" t="s">
        <v>209</v>
      </c>
      <c r="E125" s="64"/>
      <c r="F125" s="64"/>
      <c r="G125" s="64"/>
      <c r="H125" s="59">
        <f>SUM(E125:G125)</f>
        <v>0</v>
      </c>
    </row>
    <row r="126" spans="2:8" s="6" customFormat="1" ht="24">
      <c r="B126" s="131" t="s">
        <v>217</v>
      </c>
      <c r="C126" s="129" t="s">
        <v>218</v>
      </c>
      <c r="D126" s="130"/>
      <c r="E126" s="132">
        <f>E127-E151</f>
        <v>-1710</v>
      </c>
      <c r="F126" s="132">
        <f>F127-F151</f>
        <v>-343523.27</v>
      </c>
      <c r="G126" s="132">
        <f>G127-G151</f>
        <v>10252.750000000058</v>
      </c>
      <c r="H126" s="133">
        <f>H127-H151</f>
        <v>-334980.52000000048</v>
      </c>
    </row>
    <row r="127" spans="2:8" s="6" customFormat="1" ht="22.5">
      <c r="B127" s="134" t="s">
        <v>219</v>
      </c>
      <c r="C127" s="129" t="s">
        <v>220</v>
      </c>
      <c r="D127" s="130"/>
      <c r="E127" s="135">
        <f>E128+E131+E134+E137+E140+E143</f>
        <v>-1140335.75</v>
      </c>
      <c r="F127" s="135">
        <f>F128+F131+F134+F137+F140+F143</f>
        <v>-4065354.1000000006</v>
      </c>
      <c r="G127" s="135">
        <f>G128+G131+G134+G137+G140+G143</f>
        <v>-4808.039999999979</v>
      </c>
      <c r="H127" s="136">
        <f>H128+H131+H134+H137+H140+H143</f>
        <v>-5210497.8900000006</v>
      </c>
    </row>
    <row r="128" spans="2:8" s="6" customFormat="1" ht="12">
      <c r="B128" s="42" t="s">
        <v>221</v>
      </c>
      <c r="C128" s="129" t="s">
        <v>222</v>
      </c>
      <c r="D128" s="130"/>
      <c r="E128" s="45">
        <f>E129-E130</f>
        <v>0</v>
      </c>
      <c r="F128" s="45">
        <f>F129-F130</f>
        <v>0</v>
      </c>
      <c r="G128" s="45">
        <f>G129-G130</f>
        <v>1420.3099999999977</v>
      </c>
      <c r="H128" s="46">
        <f>H129-H130</f>
        <v>1420.3099999995902</v>
      </c>
    </row>
    <row r="129" spans="2:8" s="6" customFormat="1" ht="11.25">
      <c r="B129" s="128" t="s">
        <v>223</v>
      </c>
      <c r="C129" s="129" t="s">
        <v>224</v>
      </c>
      <c r="D129" s="130" t="s">
        <v>225</v>
      </c>
      <c r="E129" s="64">
        <v>313394.51</v>
      </c>
      <c r="F129" s="64">
        <v>6810850.7000000002</v>
      </c>
      <c r="G129" s="64">
        <v>446564.09</v>
      </c>
      <c r="H129" s="59">
        <f>SUM(E129:G129)</f>
        <v>7570809.2999999998</v>
      </c>
    </row>
    <row r="130" spans="2:8" s="6" customFormat="1" ht="11.25">
      <c r="B130" s="128" t="s">
        <v>226</v>
      </c>
      <c r="C130" s="129" t="s">
        <v>227</v>
      </c>
      <c r="D130" s="130" t="s">
        <v>228</v>
      </c>
      <c r="E130" s="62">
        <v>313394.51</v>
      </c>
      <c r="F130" s="62">
        <v>6810850.7000000002</v>
      </c>
      <c r="G130" s="62">
        <v>445143.78</v>
      </c>
      <c r="H130" s="59">
        <f>SUM(E130:G130)</f>
        <v>7569388.9900000002</v>
      </c>
    </row>
    <row r="131" spans="2:8" s="6" customFormat="1" ht="12">
      <c r="B131" s="117" t="s">
        <v>229</v>
      </c>
      <c r="C131" s="129" t="s">
        <v>186</v>
      </c>
      <c r="D131" s="130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8" t="s">
        <v>230</v>
      </c>
      <c r="C132" s="129" t="s">
        <v>231</v>
      </c>
      <c r="D132" s="130" t="s">
        <v>232</v>
      </c>
      <c r="E132" s="64"/>
      <c r="F132" s="64"/>
      <c r="G132" s="64"/>
      <c r="H132" s="59">
        <f>SUM(E132:G132)</f>
        <v>0</v>
      </c>
    </row>
    <row r="133" spans="2:8" s="6" customFormat="1" ht="22.5">
      <c r="B133" s="128" t="s">
        <v>233</v>
      </c>
      <c r="C133" s="129" t="s">
        <v>234</v>
      </c>
      <c r="D133" s="130" t="s">
        <v>235</v>
      </c>
      <c r="E133" s="62"/>
      <c r="F133" s="62"/>
      <c r="G133" s="62"/>
      <c r="H133" s="59">
        <f>SUM(E133:G133)</f>
        <v>0</v>
      </c>
    </row>
    <row r="134" spans="2:8" s="6" customFormat="1" ht="12">
      <c r="B134" s="42" t="s">
        <v>236</v>
      </c>
      <c r="C134" s="129" t="s">
        <v>193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237</v>
      </c>
      <c r="C135" s="129" t="s">
        <v>238</v>
      </c>
      <c r="D135" s="130" t="s">
        <v>239</v>
      </c>
      <c r="E135" s="62"/>
      <c r="F135" s="62"/>
      <c r="G135" s="62"/>
      <c r="H135" s="59">
        <f>SUM(E135:G135)</f>
        <v>0</v>
      </c>
    </row>
    <row r="136" spans="2:8" s="6" customFormat="1" ht="11.25">
      <c r="B136" s="128" t="s">
        <v>240</v>
      </c>
      <c r="C136" s="129" t="s">
        <v>241</v>
      </c>
      <c r="D136" s="130" t="s">
        <v>242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243</v>
      </c>
      <c r="C137" s="129" t="s">
        <v>244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245</v>
      </c>
      <c r="C138" s="129" t="s">
        <v>246</v>
      </c>
      <c r="D138" s="130" t="s">
        <v>247</v>
      </c>
      <c r="E138" s="64"/>
      <c r="F138" s="64"/>
      <c r="G138" s="64"/>
      <c r="H138" s="59">
        <f>SUM(E138:G138)</f>
        <v>0</v>
      </c>
    </row>
    <row r="139" spans="2:8" s="6" customFormat="1" ht="11.25">
      <c r="B139" s="128" t="s">
        <v>248</v>
      </c>
      <c r="C139" s="129" t="s">
        <v>249</v>
      </c>
      <c r="D139" s="130" t="s">
        <v>250</v>
      </c>
      <c r="E139" s="64"/>
      <c r="F139" s="64"/>
      <c r="G139" s="64"/>
      <c r="H139" s="59">
        <f>SUM(E139:G139)</f>
        <v>0</v>
      </c>
    </row>
    <row r="140" spans="2:8" s="6" customFormat="1" ht="12">
      <c r="B140" s="42" t="s">
        <v>251</v>
      </c>
      <c r="C140" s="129" t="s">
        <v>252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11.25">
      <c r="B141" s="128" t="s">
        <v>253</v>
      </c>
      <c r="C141" s="129" t="s">
        <v>254</v>
      </c>
      <c r="D141" s="130" t="s">
        <v>255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256</v>
      </c>
      <c r="C142" s="129" t="s">
        <v>257</v>
      </c>
      <c r="D142" s="130" t="s">
        <v>258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259</v>
      </c>
      <c r="C143" s="129" t="s">
        <v>260</v>
      </c>
      <c r="D143" s="130"/>
      <c r="E143" s="45">
        <f>E144-E145</f>
        <v>-1140335.75</v>
      </c>
      <c r="F143" s="45">
        <f>F144-F145</f>
        <v>-4065354.1000000006</v>
      </c>
      <c r="G143" s="45">
        <f>G144-G145</f>
        <v>-6228.3499999999767</v>
      </c>
      <c r="H143" s="46">
        <f>H144-H145</f>
        <v>-5211918.2</v>
      </c>
    </row>
    <row r="144" spans="2:8" s="6" customFormat="1" ht="11.25">
      <c r="B144" s="128" t="s">
        <v>261</v>
      </c>
      <c r="C144" s="129" t="s">
        <v>262</v>
      </c>
      <c r="D144" s="130" t="s">
        <v>263</v>
      </c>
      <c r="E144" s="64">
        <v>183198.51</v>
      </c>
      <c r="F144" s="64">
        <v>3163758.55</v>
      </c>
      <c r="G144" s="64">
        <v>431938.25</v>
      </c>
      <c r="H144" s="59">
        <f>SUM(E144:G144)</f>
        <v>3778895.3099999996</v>
      </c>
    </row>
    <row r="145" spans="2:11" s="6" customFormat="1" ht="12" thickBot="1">
      <c r="B145" s="128" t="s">
        <v>264</v>
      </c>
      <c r="C145" s="137" t="s">
        <v>265</v>
      </c>
      <c r="D145" s="138" t="s">
        <v>266</v>
      </c>
      <c r="E145" s="139">
        <v>1323534.26</v>
      </c>
      <c r="F145" s="139">
        <v>7229112.6500000004</v>
      </c>
      <c r="G145" s="139">
        <v>438166.6</v>
      </c>
      <c r="H145" s="69">
        <f>SUM(E145:G145)</f>
        <v>8990813.5099999998</v>
      </c>
    </row>
    <row r="146" spans="2:11" s="6" customFormat="1" ht="11.25">
      <c r="B146" s="70"/>
      <c r="C146" s="70"/>
      <c r="D146" s="70"/>
      <c r="E146" s="70"/>
      <c r="F146" s="70"/>
      <c r="G146" s="70"/>
      <c r="H146" s="70" t="s">
        <v>267</v>
      </c>
    </row>
    <row r="147" spans="2:11" s="6" customFormat="1" ht="9.9499999999999993" customHeight="1">
      <c r="B147" s="21"/>
      <c r="C147" s="22" t="s">
        <v>41</v>
      </c>
      <c r="D147" s="192" t="s">
        <v>42</v>
      </c>
      <c r="E147" s="23" t="s">
        <v>43</v>
      </c>
      <c r="F147" s="23" t="s">
        <v>44</v>
      </c>
      <c r="G147" s="24" t="s">
        <v>45</v>
      </c>
      <c r="H147" s="72"/>
    </row>
    <row r="148" spans="2:11" s="6" customFormat="1" ht="12.2" customHeight="1">
      <c r="B148" s="26" t="s">
        <v>47</v>
      </c>
      <c r="C148" s="27" t="s">
        <v>48</v>
      </c>
      <c r="D148" s="193"/>
      <c r="E148" s="28" t="s">
        <v>49</v>
      </c>
      <c r="F148" s="28" t="s">
        <v>50</v>
      </c>
      <c r="G148" s="29" t="s">
        <v>51</v>
      </c>
      <c r="H148" s="73" t="s">
        <v>52</v>
      </c>
    </row>
    <row r="149" spans="2:11" s="6" customFormat="1" ht="11.25">
      <c r="B149" s="31"/>
      <c r="C149" s="27" t="s">
        <v>55</v>
      </c>
      <c r="D149" s="194"/>
      <c r="E149" s="32" t="s">
        <v>56</v>
      </c>
      <c r="F149" s="28" t="s">
        <v>57</v>
      </c>
      <c r="G149" s="29" t="s">
        <v>58</v>
      </c>
      <c r="H149" s="73"/>
    </row>
    <row r="150" spans="2:11" s="6" customFormat="1" ht="12" thickBot="1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61</v>
      </c>
      <c r="H150" s="72" t="s">
        <v>62</v>
      </c>
    </row>
    <row r="151" spans="2:11" s="6" customFormat="1" ht="11.25">
      <c r="B151" s="140" t="s">
        <v>268</v>
      </c>
      <c r="C151" s="38" t="s">
        <v>225</v>
      </c>
      <c r="D151" s="39"/>
      <c r="E151" s="141">
        <f>E152+E155+E158+E161+E162</f>
        <v>-1138625.75</v>
      </c>
      <c r="F151" s="141">
        <f>F152+F155+F158+F161+F162</f>
        <v>-3721830.8300000005</v>
      </c>
      <c r="G151" s="141">
        <f>G152+G155+G158+G161+G162</f>
        <v>-15060.790000000037</v>
      </c>
      <c r="H151" s="142">
        <f>H152+H155+H158+H161+H162</f>
        <v>-4875517.37</v>
      </c>
    </row>
    <row r="152" spans="2:11" s="6" customFormat="1" ht="24">
      <c r="B152" s="42" t="s">
        <v>269</v>
      </c>
      <c r="C152" s="43" t="s">
        <v>232</v>
      </c>
      <c r="D152" s="44"/>
      <c r="E152" s="88">
        <f>E153-E154</f>
        <v>0</v>
      </c>
      <c r="F152" s="88">
        <f>F153-F154</f>
        <v>0</v>
      </c>
      <c r="G152" s="88">
        <f>G153-G154</f>
        <v>0</v>
      </c>
      <c r="H152" s="89">
        <f>H153-H154</f>
        <v>0</v>
      </c>
    </row>
    <row r="153" spans="2:11" s="6" customFormat="1" ht="22.5">
      <c r="B153" s="112" t="s">
        <v>270</v>
      </c>
      <c r="C153" s="43" t="s">
        <v>271</v>
      </c>
      <c r="D153" s="44" t="s">
        <v>272</v>
      </c>
      <c r="E153" s="96"/>
      <c r="F153" s="96"/>
      <c r="G153" s="96"/>
      <c r="H153" s="87">
        <f>SUM(E153:G153)</f>
        <v>0</v>
      </c>
    </row>
    <row r="154" spans="2:11" s="6" customFormat="1" ht="22.5">
      <c r="B154" s="112" t="s">
        <v>273</v>
      </c>
      <c r="C154" s="43" t="s">
        <v>274</v>
      </c>
      <c r="D154" s="44" t="s">
        <v>275</v>
      </c>
      <c r="E154" s="96"/>
      <c r="F154" s="96"/>
      <c r="G154" s="96"/>
      <c r="H154" s="87">
        <f>SUM(E154:G154)</f>
        <v>0</v>
      </c>
    </row>
    <row r="155" spans="2:11" s="6" customFormat="1" ht="24">
      <c r="B155" s="42" t="s">
        <v>276</v>
      </c>
      <c r="C155" s="43" t="s">
        <v>239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 customHeight="1">
      <c r="B156" s="112" t="s">
        <v>277</v>
      </c>
      <c r="C156" s="43" t="s">
        <v>278</v>
      </c>
      <c r="D156" s="44" t="s">
        <v>279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1.25" customHeight="1">
      <c r="B157" s="112" t="s">
        <v>280</v>
      </c>
      <c r="C157" s="43" t="s">
        <v>281</v>
      </c>
      <c r="D157" s="44" t="s">
        <v>282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2">
      <c r="B158" s="42" t="s">
        <v>283</v>
      </c>
      <c r="C158" s="43" t="s">
        <v>247</v>
      </c>
      <c r="D158" s="44"/>
      <c r="E158" s="88">
        <f>E159-E160</f>
        <v>-6427.4799999999814</v>
      </c>
      <c r="F158" s="88">
        <f>F159-F160</f>
        <v>52291.849999999627</v>
      </c>
      <c r="G158" s="88">
        <f>G159-G160</f>
        <v>-15060.790000000037</v>
      </c>
      <c r="H158" s="89">
        <f>H159-H160</f>
        <v>30803.580000000075</v>
      </c>
      <c r="I158" s="144"/>
      <c r="J158" s="143"/>
      <c r="K158" s="143"/>
    </row>
    <row r="159" spans="2:11" s="145" customFormat="1" ht="11.25">
      <c r="B159" s="112" t="s">
        <v>284</v>
      </c>
      <c r="C159" s="43" t="s">
        <v>285</v>
      </c>
      <c r="D159" s="44" t="s">
        <v>286</v>
      </c>
      <c r="E159" s="96">
        <v>306967.03000000003</v>
      </c>
      <c r="F159" s="96">
        <v>9556928.9100000001</v>
      </c>
      <c r="G159" s="96">
        <v>443733.99</v>
      </c>
      <c r="H159" s="87">
        <f>SUM(E159:G159)</f>
        <v>10307629.93</v>
      </c>
    </row>
    <row r="160" spans="2:11" s="145" customFormat="1" ht="11.25">
      <c r="B160" s="112" t="s">
        <v>287</v>
      </c>
      <c r="C160" s="43" t="s">
        <v>288</v>
      </c>
      <c r="D160" s="44" t="s">
        <v>289</v>
      </c>
      <c r="E160" s="96">
        <v>313394.51</v>
      </c>
      <c r="F160" s="96">
        <v>9504637.0600000005</v>
      </c>
      <c r="G160" s="96">
        <v>458794.78</v>
      </c>
      <c r="H160" s="87">
        <f>SUM(E160:G160)</f>
        <v>10276826.35</v>
      </c>
    </row>
    <row r="161" spans="2:11" s="145" customFormat="1" ht="12">
      <c r="B161" s="117" t="s">
        <v>290</v>
      </c>
      <c r="C161" s="43" t="s">
        <v>255</v>
      </c>
      <c r="D161" s="44" t="s">
        <v>209</v>
      </c>
      <c r="E161" s="96">
        <v>-1132198.27</v>
      </c>
      <c r="F161" s="96">
        <v>-3845090.71</v>
      </c>
      <c r="G161" s="96">
        <v>0</v>
      </c>
      <c r="H161" s="87">
        <f>SUM(E161:G161)</f>
        <v>-4977288.9800000004</v>
      </c>
    </row>
    <row r="162" spans="2:11" s="145" customFormat="1" ht="12.75" thickBot="1">
      <c r="B162" s="117" t="s">
        <v>291</v>
      </c>
      <c r="C162" s="118" t="s">
        <v>263</v>
      </c>
      <c r="D162" s="146" t="s">
        <v>209</v>
      </c>
      <c r="E162" s="147">
        <v>0</v>
      </c>
      <c r="F162" s="147">
        <v>70968.03</v>
      </c>
      <c r="G162" s="147">
        <v>0</v>
      </c>
      <c r="H162" s="100">
        <f>SUM(E162:G162)</f>
        <v>70968.03</v>
      </c>
      <c r="I162" s="148"/>
      <c r="J162" s="148"/>
      <c r="K162" s="148"/>
    </row>
    <row r="163" spans="2:11" s="145" customFormat="1" ht="11.25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>
      <c r="B164" s="154" t="s">
        <v>292</v>
      </c>
      <c r="C164" s="186" t="s">
        <v>293</v>
      </c>
      <c r="D164" s="186"/>
      <c r="E164" s="186"/>
      <c r="F164" s="155" t="s">
        <v>294</v>
      </c>
      <c r="G164" s="156"/>
      <c r="H164" s="169" t="s">
        <v>321</v>
      </c>
      <c r="J164" s="148"/>
      <c r="K164" s="148"/>
    </row>
    <row r="165" spans="2:11" s="145" customFormat="1" ht="10.5" customHeight="1">
      <c r="B165" s="157" t="s">
        <v>295</v>
      </c>
      <c r="C165" s="187" t="s">
        <v>296</v>
      </c>
      <c r="D165" s="187"/>
      <c r="E165" s="187"/>
      <c r="G165" s="157" t="s">
        <v>297</v>
      </c>
      <c r="H165" s="158" t="s">
        <v>296</v>
      </c>
      <c r="J165" s="148"/>
      <c r="K165" s="148"/>
    </row>
    <row r="166" spans="2:11" s="145" customFormat="1" ht="30" customHeight="1">
      <c r="B166" s="159"/>
      <c r="C166" s="159"/>
      <c r="D166" s="159"/>
      <c r="G166" s="159"/>
    </row>
    <row r="167" spans="2:11" s="145" customFormat="1" ht="22.5" customHeight="1">
      <c r="B167" s="160" t="s">
        <v>298</v>
      </c>
      <c r="C167" s="195" t="s">
        <v>299</v>
      </c>
      <c r="D167" s="195"/>
      <c r="E167" s="195"/>
      <c r="F167" s="195"/>
      <c r="G167" s="195"/>
      <c r="H167" s="195"/>
    </row>
    <row r="168" spans="2:11" s="145" customFormat="1" ht="9.75" customHeight="1">
      <c r="B168" s="148"/>
      <c r="C168" s="187" t="s">
        <v>300</v>
      </c>
      <c r="D168" s="187"/>
      <c r="E168" s="187"/>
      <c r="F168" s="187"/>
      <c r="G168" s="187"/>
      <c r="H168" s="187"/>
    </row>
    <row r="169" spans="2:11" s="145" customFormat="1" ht="18.75" customHeight="1">
      <c r="B169" s="161" t="s">
        <v>301</v>
      </c>
      <c r="C169" s="186" t="s">
        <v>323</v>
      </c>
      <c r="D169" s="186"/>
      <c r="E169" s="186"/>
      <c r="F169" s="162"/>
      <c r="G169" s="186" t="s">
        <v>322</v>
      </c>
      <c r="H169" s="186"/>
      <c r="I169" s="163"/>
      <c r="J169" s="163"/>
    </row>
    <row r="170" spans="2:11" s="164" customFormat="1">
      <c r="B170" s="161" t="s">
        <v>302</v>
      </c>
      <c r="C170" s="187" t="s">
        <v>303</v>
      </c>
      <c r="D170" s="187"/>
      <c r="E170" s="187"/>
      <c r="F170" s="165" t="s">
        <v>297</v>
      </c>
      <c r="G170" s="187" t="s">
        <v>296</v>
      </c>
      <c r="H170" s="187"/>
    </row>
    <row r="171" spans="2:11" s="3" customFormat="1">
      <c r="B171" s="154" t="s">
        <v>304</v>
      </c>
      <c r="C171" s="186" t="s">
        <v>317</v>
      </c>
      <c r="D171" s="186"/>
      <c r="E171" s="186"/>
      <c r="F171" s="186" t="s">
        <v>318</v>
      </c>
      <c r="G171" s="186"/>
      <c r="H171" s="169" t="s">
        <v>319</v>
      </c>
    </row>
    <row r="172" spans="2:11" s="3" customFormat="1">
      <c r="B172" s="157" t="s">
        <v>295</v>
      </c>
      <c r="C172" s="187" t="s">
        <v>303</v>
      </c>
      <c r="D172" s="187"/>
      <c r="E172" s="187"/>
      <c r="F172" s="187" t="s">
        <v>296</v>
      </c>
      <c r="G172" s="187"/>
      <c r="H172" s="157" t="s">
        <v>305</v>
      </c>
    </row>
    <row r="173" spans="2:11" s="3" customFormat="1">
      <c r="B173" s="159"/>
      <c r="C173" s="159"/>
      <c r="D173" s="159"/>
      <c r="E173" s="145"/>
      <c r="F173" s="145"/>
      <c r="G173" s="159"/>
      <c r="H173" s="159"/>
    </row>
    <row r="174" spans="2:11" s="3" customFormat="1" ht="14.25" customHeight="1">
      <c r="B174" s="166" t="s">
        <v>320</v>
      </c>
      <c r="C174" s="159"/>
      <c r="D174" s="159"/>
      <c r="E174" s="154"/>
      <c r="F174" s="167"/>
      <c r="G174" s="167"/>
      <c r="H174" s="167"/>
    </row>
    <row r="175" spans="2:11" s="3" customFormat="1" ht="14.25" customHeight="1">
      <c r="B175" s="166"/>
      <c r="C175" s="159"/>
      <c r="D175" s="159"/>
      <c r="E175" s="154"/>
      <c r="F175" s="167"/>
      <c r="G175" s="167"/>
      <c r="H175" s="167"/>
    </row>
    <row r="176" spans="2:11" s="3" customFormat="1" ht="13.5" hidden="1" customHeight="1" thickBot="1">
      <c r="B176" s="168"/>
      <c r="C176" s="168"/>
      <c r="D176" s="168"/>
      <c r="E176" s="168"/>
      <c r="F176" s="168"/>
      <c r="G176" s="164"/>
      <c r="H176" s="164"/>
    </row>
    <row r="177" spans="1:11" s="3" customFormat="1" ht="48.75" hidden="1" customHeight="1" thickTop="1" thickBot="1">
      <c r="B177" s="1"/>
      <c r="C177" s="188"/>
      <c r="D177" s="189"/>
      <c r="E177" s="189"/>
      <c r="F177" s="190" t="s">
        <v>306</v>
      </c>
      <c r="G177" s="190"/>
      <c r="H177" s="191"/>
    </row>
    <row r="178" spans="1:11" s="3" customFormat="1" ht="13.5" hidden="1" customHeight="1" thickTop="1" thickBot="1">
      <c r="B178" s="1"/>
      <c r="C178" s="1"/>
      <c r="D178" s="1"/>
      <c r="E178" s="1"/>
      <c r="F178" s="1"/>
      <c r="G178" s="2"/>
      <c r="H178" s="2"/>
    </row>
    <row r="179" spans="1:11" s="3" customFormat="1" ht="15.75" hidden="1" thickTop="1">
      <c r="B179" s="1"/>
      <c r="C179" s="182" t="s">
        <v>307</v>
      </c>
      <c r="D179" s="183"/>
      <c r="E179" s="183"/>
      <c r="F179" s="184"/>
      <c r="G179" s="184"/>
      <c r="H179" s="185"/>
    </row>
    <row r="180" spans="1:11" s="3" customFormat="1" ht="15.75" hidden="1">
      <c r="A180"/>
      <c r="B180" s="1"/>
      <c r="C180" s="172" t="s">
        <v>308</v>
      </c>
      <c r="D180" s="173"/>
      <c r="E180" s="173"/>
      <c r="F180" s="174"/>
      <c r="G180" s="174"/>
      <c r="H180" s="175"/>
    </row>
    <row r="181" spans="1:11" s="3" customFormat="1" hidden="1">
      <c r="B181" s="1"/>
      <c r="C181" s="172" t="s">
        <v>309</v>
      </c>
      <c r="D181" s="173"/>
      <c r="E181" s="173"/>
      <c r="F181" s="176"/>
      <c r="G181" s="176"/>
      <c r="H181" s="177"/>
    </row>
    <row r="182" spans="1:11" s="3" customFormat="1" hidden="1">
      <c r="B182" s="1"/>
      <c r="C182" s="172" t="s">
        <v>310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311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312</v>
      </c>
      <c r="D184" s="173"/>
      <c r="E184" s="173"/>
      <c r="F184" s="174"/>
      <c r="G184" s="174"/>
      <c r="H184" s="175"/>
    </row>
    <row r="185" spans="1:11" s="3" customFormat="1" hidden="1">
      <c r="B185" s="1"/>
      <c r="C185" s="172" t="s">
        <v>313</v>
      </c>
      <c r="D185" s="173"/>
      <c r="E185" s="173"/>
      <c r="F185" s="174"/>
      <c r="G185" s="174"/>
      <c r="H185" s="175"/>
    </row>
    <row r="186" spans="1:11" s="3" customFormat="1" hidden="1">
      <c r="B186" s="1"/>
      <c r="C186" s="172" t="s">
        <v>314</v>
      </c>
      <c r="D186" s="173"/>
      <c r="E186" s="173"/>
      <c r="F186" s="176"/>
      <c r="G186" s="176"/>
      <c r="H186" s="177"/>
    </row>
    <row r="187" spans="1:11" s="3" customFormat="1" ht="15.75" hidden="1" thickBot="1">
      <c r="B187" s="1"/>
      <c r="C187" s="178" t="s">
        <v>315</v>
      </c>
      <c r="D187" s="179"/>
      <c r="E187" s="179"/>
      <c r="F187" s="180"/>
      <c r="G187" s="180"/>
      <c r="H187" s="181"/>
    </row>
    <row r="188" spans="1:11" s="3" customFormat="1" ht="4.5" hidden="1" customHeight="1" thickTop="1">
      <c r="B188" s="1"/>
      <c r="C188" s="170"/>
      <c r="D188" s="170"/>
      <c r="E188" s="170"/>
      <c r="F188" s="171"/>
      <c r="G188" s="171"/>
      <c r="H188" s="171"/>
    </row>
    <row r="189" spans="1:11" s="3" customFormat="1" hidden="1">
      <c r="B189" s="1"/>
      <c r="C189" s="1"/>
      <c r="D189" s="1"/>
      <c r="E189" s="1"/>
      <c r="F189" s="1"/>
      <c r="G189" s="2"/>
      <c r="H189" s="2"/>
    </row>
    <row r="190" spans="1:11" ht="15.75">
      <c r="A190" s="3"/>
      <c r="B190" s="1"/>
      <c r="C190" s="1"/>
      <c r="D190" s="1"/>
      <c r="E190" s="1"/>
      <c r="F190" s="1"/>
      <c r="G190" s="2"/>
      <c r="H190" s="2"/>
      <c r="I190" s="3"/>
      <c r="J190" s="3"/>
      <c r="K190" s="3"/>
    </row>
  </sheetData>
  <mergeCells count="45">
    <mergeCell ref="C8:F9"/>
    <mergeCell ref="B2:G2"/>
    <mergeCell ref="D4:E4"/>
    <mergeCell ref="C5:F5"/>
    <mergeCell ref="C6:F6"/>
    <mergeCell ref="C7:F7"/>
    <mergeCell ref="C170:E170"/>
    <mergeCell ref="G170:H170"/>
    <mergeCell ref="D13:D15"/>
    <mergeCell ref="D38:D40"/>
    <mergeCell ref="D81:D83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171:E171"/>
    <mergeCell ref="F171:G171"/>
    <mergeCell ref="C172:E172"/>
    <mergeCell ref="F172:G172"/>
    <mergeCell ref="C177:E177"/>
    <mergeCell ref="F177:H177"/>
    <mergeCell ref="C179:E179"/>
    <mergeCell ref="F179:H179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8:E188"/>
    <mergeCell ref="F188:H188"/>
    <mergeCell ref="C185:E185"/>
    <mergeCell ref="F185:H185"/>
    <mergeCell ref="C186:E186"/>
    <mergeCell ref="F186:H186"/>
    <mergeCell ref="C187:E187"/>
    <mergeCell ref="F187:H187"/>
  </mergeCells>
  <pageMargins left="0.39370078740157483" right="0.17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9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'0503721'!TR_30200296437_2362163789</vt:lpstr>
      <vt:lpstr>'0503721'!TR_30200296437_2362163790</vt:lpstr>
      <vt:lpstr>'0503721'!TR_30200296447</vt:lpstr>
      <vt:lpstr>'0503721'!TR_30200296457_2362163823</vt:lpstr>
      <vt:lpstr>'0503721'!TR_30200296467</vt:lpstr>
      <vt:lpstr>'0503721'!TR_30200296477</vt:lpstr>
      <vt:lpstr>'0503721'!TR_30200296487</vt:lpstr>
      <vt:lpstr>'0503721'!TR_30200296497_2362163786</vt:lpstr>
      <vt:lpstr>'0503721'!TR_30200296507_2362163797</vt:lpstr>
      <vt:lpstr>'0503721'!TR_30200296507_2362163798</vt:lpstr>
      <vt:lpstr>'0503721'!TR_30200296507_2362163799</vt:lpstr>
      <vt:lpstr>'0503721'!TR_30200296517_2362163815</vt:lpstr>
      <vt:lpstr>'0503721'!TR_30200296517_2362163817</vt:lpstr>
      <vt:lpstr>'0503721'!TR_30200296527_2362163784</vt:lpstr>
      <vt:lpstr>'0503721'!TR_30200296537</vt:lpstr>
      <vt:lpstr>'0503721'!TR_30200296547_2362163802</vt:lpstr>
      <vt:lpstr>'0503721'!TR_30200296547_2362163803</vt:lpstr>
      <vt:lpstr>'0503721'!TR_30200296547_2362163804</vt:lpstr>
      <vt:lpstr>'0503721'!TR_30200296547_2362163805</vt:lpstr>
      <vt:lpstr>'0503721'!TR_30200296557</vt:lpstr>
      <vt:lpstr>'0503721'!TR_30200296567</vt:lpstr>
      <vt:lpstr>'0503721'!TR_30200296577_2362163811</vt:lpstr>
      <vt:lpstr>'0503721'!TR_30200296577_2362163812</vt:lpstr>
      <vt:lpstr>'0503721'!TR_30200296587_2362163794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2024-03-19T14:17:16Z</cp:lastPrinted>
  <dcterms:created xsi:type="dcterms:W3CDTF">2024-03-11T11:45:11Z</dcterms:created>
  <dcterms:modified xsi:type="dcterms:W3CDTF">2024-03-20T06:37:14Z</dcterms:modified>
</cp:coreProperties>
</file>